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</sheets>
  <definedNames>
    <definedName name="_xlnm.Print_Area" localSheetId="0">'Лист1'!$A$1:$D$83</definedName>
  </definedNames>
  <calcPr fullCalcOnLoad="1"/>
</workbook>
</file>

<file path=xl/sharedStrings.xml><?xml version="1.0" encoding="utf-8"?>
<sst xmlns="http://schemas.openxmlformats.org/spreadsheetml/2006/main" count="112" uniqueCount="108">
  <si>
    <t>№п/п</t>
  </si>
  <si>
    <t>Наименование показателя</t>
  </si>
  <si>
    <t>Код бюджетной классификации</t>
  </si>
  <si>
    <t>Всего расходов:</t>
  </si>
  <si>
    <t>0000</t>
  </si>
  <si>
    <t>в том числе: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</si>
  <si>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</si>
  <si>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</si>
  <si>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</si>
  <si>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Общегосударственные расходы</t>
  </si>
  <si>
    <t>Функционирование высшего должностного лица органа местного самоуправления</t>
  </si>
  <si>
    <t>0100</t>
  </si>
  <si>
    <t>0102</t>
  </si>
  <si>
    <t>Функционирование законодательных (представительных) органов  местного самоуправления</t>
  </si>
  <si>
    <t>0103</t>
  </si>
  <si>
    <t>0104</t>
  </si>
  <si>
    <t>0106</t>
  </si>
  <si>
    <t>0107</t>
  </si>
  <si>
    <t>0111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</si>
  <si>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</si>
  <si>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</si>
  <si>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</si>
  <si>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0200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</si>
  <si>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</si>
  <si>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</si>
  <si>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</si>
  <si>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</si>
  <si>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</si>
  <si>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Другие вопросы в области национальной безопасности</t>
  </si>
  <si>
    <t>0314</t>
  </si>
  <si>
    <t>Национальная экономика</t>
  </si>
  <si>
    <t>0400</t>
  </si>
  <si>
    <t>Общеэкономические вопросы</t>
  </si>
  <si>
    <t>Сельское хозяйство и рыболовство</t>
  </si>
  <si>
    <t>Другие вопросы в области национальной экономики</t>
  </si>
  <si>
    <t>0401</t>
  </si>
  <si>
    <t>0405</t>
  </si>
  <si>
    <t>0412</t>
  </si>
  <si>
    <t>Жилищно – коммунальное хозяйство</t>
  </si>
  <si>
    <t>Жилищное хозяйство</t>
  </si>
  <si>
    <t>0500</t>
  </si>
  <si>
    <t>0501</t>
  </si>
  <si>
    <t>0505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</si>
  <si>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</si>
  <si>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</si>
  <si>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</si>
  <si>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</si>
  <si>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0700</t>
  </si>
  <si>
    <t>0701</t>
  </si>
  <si>
    <t>0702</t>
  </si>
  <si>
    <t>0707</t>
  </si>
  <si>
    <t>0709</t>
  </si>
  <si>
    <t>0800</t>
  </si>
  <si>
    <t>Культура</t>
  </si>
  <si>
    <t>0801</t>
  </si>
  <si>
    <t>Стационарная медицинская помощь</t>
  </si>
  <si>
    <t>Амбулаторная помощь</t>
  </si>
  <si>
    <t>Физическая культура и спорт</t>
  </si>
  <si>
    <t>0900</t>
  </si>
  <si>
    <t>0901</t>
  </si>
  <si>
    <t>0902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</si>
  <si>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</si>
  <si>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</si>
  <si>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</si>
  <si>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</si>
  <si>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1000</t>
  </si>
  <si>
    <t>1001</t>
  </si>
  <si>
    <t>1003</t>
  </si>
  <si>
    <t>0105</t>
  </si>
  <si>
    <t>Судебная система</t>
  </si>
  <si>
    <t>0113</t>
  </si>
  <si>
    <t>0804</t>
  </si>
  <si>
    <t>Другие вопросы в области здравоохранения</t>
  </si>
  <si>
    <t>0909</t>
  </si>
  <si>
    <t xml:space="preserve">Массовый спорт </t>
  </si>
  <si>
    <t>Другие вопросы в области физической культуры и спорта</t>
  </si>
  <si>
    <t>Обслуживание государственного  и муниципального долга</t>
  </si>
  <si>
    <t>Прочие межбюджетные трансферты общего характера</t>
  </si>
  <si>
    <t>Обслуживание государственного внутреннего и муниципального долга</t>
  </si>
  <si>
    <t>Другие вопросы в области жилищно-коммунального хозяйства</t>
  </si>
  <si>
    <t xml:space="preserve">Здравоохранение </t>
  </si>
  <si>
    <t>Другие вопросы в области культуры, кинематографии</t>
  </si>
  <si>
    <t xml:space="preserve">Культура и кинематография </t>
  </si>
  <si>
    <t>Функционирование высших органов исполнительной власти, местных администраций</t>
  </si>
  <si>
    <t>Физическая культура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</si>
  <si>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</si>
  <si>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социальной политики</t>
  </si>
  <si>
    <t>Сумма</t>
  </si>
  <si>
    <t>тыс. рублей</t>
  </si>
  <si>
    <t>0502</t>
  </si>
  <si>
    <t>Коммунальное хозяйство</t>
  </si>
  <si>
    <t>0705</t>
  </si>
  <si>
    <t>Профессиональная подготовка, переподготовка и повышение квалификации</t>
  </si>
  <si>
    <t>0904</t>
  </si>
  <si>
    <t>Скорая медицинская помощь</t>
  </si>
  <si>
    <t>0703</t>
  </si>
  <si>
    <t>Дополнительное образование детей</t>
  </si>
  <si>
    <t xml:space="preserve">Молодёжная политика 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</si>
  <si>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</si>
  <si>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</si>
  <si>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Распределение бюджетных ассигнований по разделам и подразделам классификации расходов бюджетов на 2022 год</t>
  </si>
  <si>
    <t>"</t>
  </si>
  <si>
    <t>Межбюджетные трансферты общего характера бюджетам бюджетной системы Российской Федерации</t>
  </si>
  <si>
    <t>Благоустройство</t>
  </si>
  <si>
    <t>0503</t>
  </si>
  <si>
    <t>Заместитель главы муниципального образования                                                             Калининский район, начальник финансового управления</t>
  </si>
  <si>
    <t>О.В. Мостовая</t>
  </si>
  <si>
    <r>
      <t xml:space="preserve">                                                                        ПРИЛОЖЕНИЕ 3                                        к решению Совета муниципального образования Калининский район                от _</t>
    </r>
    <r>
      <rPr>
        <u val="single"/>
        <sz val="14"/>
        <color indexed="8"/>
        <rFont val="Times New Roman"/>
        <family val="1"/>
      </rPr>
      <t>21.12.2022</t>
    </r>
    <r>
      <rPr>
        <sz val="14"/>
        <color indexed="8"/>
        <rFont val="Times New Roman"/>
        <family val="1"/>
      </rPr>
      <t>__ №_</t>
    </r>
    <r>
      <rPr>
        <u val="single"/>
        <sz val="14"/>
        <color indexed="8"/>
        <rFont val="Times New Roman"/>
        <family val="1"/>
      </rPr>
      <t>187</t>
    </r>
    <r>
      <rPr>
        <sz val="14"/>
        <color indexed="8"/>
        <rFont val="Times New Roman"/>
        <family val="1"/>
      </rPr>
      <t xml:space="preserve">_
"ПРИЛОЖЕНИЕ 5                               УТВЕРЖДЕНО                                                                                решением Совета муниципального  образования Калининский район от              10 декабря 2021 г. № 85                           (в редакции решения Совета муниципального образования Калининский район                                 10 декабря 2021 г. № 85) 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</si>
</sst>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color indexed="8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/>
    </xf>
    <xf numFmtId="0" fontId="2" fillId="33" borderId="0" xfId="0" applyFont="1" applyFill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right" vertical="top" wrapText="1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right" wrapText="1"/>
    </xf>
    <xf numFmtId="0" fontId="0" fillId="33" borderId="0" xfId="0" applyFill="1" applyAlignment="1">
      <alignment horizontal="right"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/>
    </xf>
    <xf numFmtId="49" fontId="4" fillId="33" borderId="13" xfId="0" applyNumberFormat="1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justify"/>
    </xf>
    <xf numFmtId="0" fontId="2" fillId="33" borderId="15" xfId="0" applyFont="1" applyFill="1" applyBorder="1" applyAlignment="1">
      <alignment/>
    </xf>
    <xf numFmtId="49" fontId="2" fillId="33" borderId="16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wrapText="1"/>
    </xf>
    <xf numFmtId="0" fontId="2" fillId="33" borderId="14" xfId="0" applyFont="1" applyFill="1" applyBorder="1" applyAlignment="1">
      <alignment horizontal="justify"/>
    </xf>
    <xf numFmtId="0" fontId="4" fillId="33" borderId="10" xfId="0" applyFont="1" applyFill="1" applyBorder="1" applyAlignment="1">
      <alignment horizontal="justify" wrapText="1"/>
    </xf>
    <xf numFmtId="49" fontId="4" fillId="33" borderId="16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justify" wrapText="1"/>
    </xf>
    <xf numFmtId="0" fontId="2" fillId="33" borderId="17" xfId="0" applyFont="1" applyFill="1" applyBorder="1" applyAlignment="1">
      <alignment/>
    </xf>
    <xf numFmtId="0" fontId="2" fillId="33" borderId="17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justify" vertical="top" wrapText="1"/>
    </xf>
    <xf numFmtId="49" fontId="2" fillId="33" borderId="18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2" fillId="33" borderId="14" xfId="0" applyFont="1" applyFill="1" applyBorder="1" applyAlignment="1">
      <alignment horizontal="justify" vertical="top" wrapText="1"/>
    </xf>
    <xf numFmtId="49" fontId="2" fillId="33" borderId="20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/>
    </xf>
    <xf numFmtId="0" fontId="2" fillId="33" borderId="21" xfId="0" applyFont="1" applyFill="1" applyBorder="1" applyAlignment="1">
      <alignment wrapText="1"/>
    </xf>
    <xf numFmtId="0" fontId="2" fillId="33" borderId="21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68" fontId="4" fillId="33" borderId="22" xfId="0" applyNumberFormat="1" applyFont="1" applyFill="1" applyBorder="1" applyAlignment="1">
      <alignment horizontal="center" vertical="top" wrapText="1"/>
    </xf>
    <xf numFmtId="168" fontId="1" fillId="33" borderId="14" xfId="0" applyNumberFormat="1" applyFont="1" applyFill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/>
    </xf>
    <xf numFmtId="168" fontId="2" fillId="33" borderId="10" xfId="0" applyNumberFormat="1" applyFont="1" applyFill="1" applyBorder="1" applyAlignment="1">
      <alignment horizontal="center"/>
    </xf>
    <xf numFmtId="168" fontId="2" fillId="33" borderId="11" xfId="0" applyNumberFormat="1" applyFont="1" applyFill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 wrapText="1"/>
    </xf>
    <xf numFmtId="168" fontId="2" fillId="33" borderId="10" xfId="0" applyNumberFormat="1" applyFont="1" applyFill="1" applyBorder="1" applyAlignment="1">
      <alignment horizontal="center" wrapText="1"/>
    </xf>
    <xf numFmtId="168" fontId="2" fillId="33" borderId="14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justify" vertical="top" wrapText="1"/>
    </xf>
    <xf numFmtId="0" fontId="9" fillId="33" borderId="10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0" xfId="0" applyFont="1" applyFill="1" applyAlignment="1">
      <alignment horizontal="right" wrapText="1"/>
    </xf>
    <xf numFmtId="0" fontId="0" fillId="33" borderId="0" xfId="0" applyFill="1" applyAlignment="1">
      <alignment horizontal="right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right" wrapText="1"/>
    </xf>
    <xf numFmtId="0" fontId="7" fillId="33" borderId="0" xfId="0" applyFont="1" applyFill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7" fillId="0" borderId="0" xfId="0" applyFont="1" applyAlignment="1">
      <alignment horizontal="justify"/>
    </xf>
    <xf numFmtId="0" fontId="0" fillId="0" borderId="0" xfId="0" applyAlignment="1">
      <alignment horizontal="justify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="75" zoomScaleNormal="75" zoomScalePageLayoutView="0" workbookViewId="0" topLeftCell="A1">
      <selection activeCell="L22" sqref="L22"/>
    </sheetView>
  </sheetViews>
  <sheetFormatPr defaultColWidth="9.00390625" defaultRowHeight="12.75"/>
  <cols>
    <col min="1" max="1" width="8.625" style="17" customWidth="1"/>
    <col min="2" max="2" width="70.75390625" style="17" customWidth="1"/>
    <col min="3" max="3" width="19.875" style="17" customWidth="1"/>
    <col min="4" max="4" width="15.375" style="17" customWidth="1"/>
    <col min="5" max="5" width="21.75390625" style="0" customWidth="1"/>
  </cols>
  <sheetData>
    <row r="1" spans="2:5" ht="1.5" customHeight="1">
      <c r="B1" s="88"/>
      <c r="C1" s="88"/>
      <c r="D1" s="89"/>
      <c r="E1" s="89"/>
    </row>
    <row r="2" spans="2:5" ht="17.25" customHeight="1" hidden="1">
      <c r="B2" s="88"/>
      <c r="C2" s="88"/>
      <c r="D2" s="89"/>
      <c r="E2" s="89"/>
    </row>
    <row r="3" spans="2:5" ht="16.5" customHeight="1" hidden="1">
      <c r="B3" s="88"/>
      <c r="C3" s="88"/>
      <c r="D3" s="89"/>
      <c r="E3" s="89"/>
    </row>
    <row r="4" spans="2:5" ht="18.75" customHeight="1" hidden="1">
      <c r="B4" s="88"/>
      <c r="C4" s="88"/>
      <c r="D4" s="89"/>
      <c r="E4" s="89"/>
    </row>
    <row r="5" spans="2:5" ht="318" customHeight="1">
      <c r="B5" s="16"/>
      <c r="C5" s="84" t="s">
        <v>107</v>
      </c>
      <c r="D5" s="85"/>
      <c r="E5" s="6"/>
    </row>
    <row r="6" spans="2:5" ht="18.75" customHeight="1" hidden="1">
      <c r="B6" s="18"/>
      <c r="C6" s="19"/>
      <c r="D6" s="19"/>
      <c r="E6" s="6"/>
    </row>
    <row r="7" spans="2:5" ht="18.75" customHeight="1" hidden="1">
      <c r="B7" s="80"/>
      <c r="C7" s="81"/>
      <c r="D7" s="81"/>
      <c r="E7" s="6"/>
    </row>
    <row r="8" spans="2:5" ht="15.75" customHeight="1" hidden="1">
      <c r="B8" s="80"/>
      <c r="C8" s="81"/>
      <c r="D8" s="81"/>
      <c r="E8" s="7"/>
    </row>
    <row r="9" spans="2:5" ht="18.75" customHeight="1" hidden="1">
      <c r="B9" s="80"/>
      <c r="C9" s="81"/>
      <c r="D9" s="81"/>
      <c r="E9" s="8"/>
    </row>
    <row r="10" spans="2:5" ht="18.75" customHeight="1" hidden="1">
      <c r="B10" s="83"/>
      <c r="C10" s="81"/>
      <c r="D10" s="81"/>
      <c r="E10" s="9"/>
    </row>
    <row r="11" spans="2:5" ht="2.25" customHeight="1" hidden="1">
      <c r="B11" s="80"/>
      <c r="C11" s="81"/>
      <c r="D11" s="81"/>
      <c r="E11" s="6"/>
    </row>
    <row r="12" spans="2:5" ht="6" customHeight="1" hidden="1">
      <c r="B12" s="80"/>
      <c r="C12" s="81"/>
      <c r="D12" s="81"/>
      <c r="E12" s="7"/>
    </row>
    <row r="13" spans="2:5" ht="21" customHeight="1" hidden="1">
      <c r="B13" s="80"/>
      <c r="C13" s="81"/>
      <c r="D13" s="81"/>
      <c r="E13" s="8"/>
    </row>
    <row r="14" spans="2:5" ht="21" customHeight="1" hidden="1">
      <c r="B14" s="80"/>
      <c r="C14" s="81"/>
      <c r="D14" s="81"/>
      <c r="E14" s="7"/>
    </row>
    <row r="15" spans="2:5" ht="21" customHeight="1" hidden="1">
      <c r="B15" s="80"/>
      <c r="C15" s="81"/>
      <c r="D15" s="81"/>
      <c r="E15" s="10"/>
    </row>
    <row r="16" spans="2:5" ht="21" customHeight="1" hidden="1">
      <c r="B16" s="80"/>
      <c r="C16" s="81"/>
      <c r="D16" s="81"/>
      <c r="E16" s="7"/>
    </row>
    <row r="17" spans="2:5" ht="21" customHeight="1" hidden="1">
      <c r="B17" s="80"/>
      <c r="C17" s="81"/>
      <c r="D17" s="81"/>
      <c r="E17" s="7"/>
    </row>
    <row r="18" spans="2:5" ht="18.75" customHeight="1">
      <c r="B18" s="83"/>
      <c r="C18" s="81"/>
      <c r="D18" s="81"/>
      <c r="E18" s="9"/>
    </row>
    <row r="19" spans="2:4" ht="46.5" customHeight="1">
      <c r="B19" s="82" t="s">
        <v>100</v>
      </c>
      <c r="C19" s="82"/>
      <c r="D19" s="82"/>
    </row>
    <row r="20" spans="2:4" ht="23.25" customHeight="1">
      <c r="B20" s="82"/>
      <c r="C20" s="82"/>
      <c r="D20" s="82"/>
    </row>
    <row r="21" spans="1:5" ht="15.75" customHeight="1">
      <c r="A21" s="20"/>
      <c r="B21" s="20"/>
      <c r="C21" s="20"/>
      <c r="D21" s="20" t="s">
        <v>88</v>
      </c>
      <c r="E21" s="1"/>
    </row>
    <row r="22" spans="1:5" s="12" customFormat="1" ht="55.5" customHeight="1">
      <c r="A22" s="21" t="s">
        <v>0</v>
      </c>
      <c r="B22" s="22" t="s">
        <v>1</v>
      </c>
      <c r="C22" s="23" t="s">
        <v>2</v>
      </c>
      <c r="D22" s="24" t="s">
        <v>87</v>
      </c>
      <c r="E22" s="11"/>
    </row>
    <row r="23" spans="1:5" ht="21.75" customHeight="1">
      <c r="A23" s="25"/>
      <c r="B23" s="26" t="s">
        <v>3</v>
      </c>
      <c r="C23" s="27" t="s">
        <v>4</v>
      </c>
      <c r="D23" s="68">
        <f>D25+D39+D43+D47+D52+D59+D68+D73+D77+D79</f>
        <v>1357144.8</v>
      </c>
      <c r="E23" s="1"/>
    </row>
    <row r="24" spans="1:5" ht="18.75">
      <c r="A24" s="28"/>
      <c r="B24" s="29" t="s">
        <v>5</v>
      </c>
      <c r="C24" s="30"/>
      <c r="D24" s="69"/>
      <c r="E24" s="1"/>
    </row>
    <row r="25" spans="1:5" ht="27.75" customHeight="1">
      <c r="A25" s="31">
        <v>1</v>
      </c>
      <c r="B25" s="26" t="s">
        <v>9</v>
      </c>
      <c r="C25" s="32" t="s">
        <v>11</v>
      </c>
      <c r="D25" s="70">
        <f>D26+D27+D28+D30+D33+D34+D32+D29+D31</f>
        <v>137784.9</v>
      </c>
      <c r="E25" s="1"/>
    </row>
    <row r="26" spans="1:5" ht="37.5" customHeight="1">
      <c r="A26" s="33"/>
      <c r="B26" s="34" t="s">
        <v>10</v>
      </c>
      <c r="C26" s="15" t="s">
        <v>12</v>
      </c>
      <c r="D26" s="71">
        <f>1600+270+21</f>
        <v>1891</v>
      </c>
      <c r="E26" s="13"/>
    </row>
    <row r="27" spans="1:5" ht="42" customHeight="1">
      <c r="A27" s="33"/>
      <c r="B27" s="34" t="s">
        <v>13</v>
      </c>
      <c r="C27" s="15" t="s">
        <v>14</v>
      </c>
      <c r="D27" s="71">
        <f>1441+81+166-60+32</f>
        <v>1660</v>
      </c>
      <c r="E27" s="1"/>
    </row>
    <row r="28" spans="1:5" ht="37.5">
      <c r="A28" s="33"/>
      <c r="B28" s="35" t="s">
        <v>83</v>
      </c>
      <c r="C28" s="15" t="s">
        <v>15</v>
      </c>
      <c r="D28" s="71">
        <f>22802+5130+207+2500+98.9+7</f>
        <v>30744.9</v>
      </c>
      <c r="E28" s="1"/>
    </row>
    <row r="29" spans="1:5" ht="19.5" customHeight="1">
      <c r="A29" s="33"/>
      <c r="B29" s="35" t="s">
        <v>69</v>
      </c>
      <c r="C29" s="15" t="s">
        <v>68</v>
      </c>
      <c r="D29" s="71">
        <f>105+35</f>
        <v>140</v>
      </c>
      <c r="E29" s="1"/>
    </row>
    <row r="30" spans="1:5" ht="56.25">
      <c r="A30" s="33"/>
      <c r="B30" s="34" t="s">
        <v>6</v>
      </c>
      <c r="C30" s="15" t="s">
        <v>16</v>
      </c>
      <c r="D30" s="71">
        <f>13996+2000+360+132-300+83+9</f>
        <v>16280</v>
      </c>
      <c r="E30" s="1"/>
    </row>
    <row r="31" spans="1:5" ht="17.25" customHeight="1" hidden="1">
      <c r="A31" s="33"/>
      <c r="B31" s="34" t="s">
        <v>7</v>
      </c>
      <c r="C31" s="15" t="s">
        <v>17</v>
      </c>
      <c r="D31" s="71"/>
      <c r="E31" s="1"/>
    </row>
    <row r="32" spans="1:5" ht="20.25">
      <c r="A32" s="36"/>
      <c r="B32" s="79" t="s">
        <v>7</v>
      </c>
      <c r="C32" s="37" t="s">
        <v>17</v>
      </c>
      <c r="D32" s="71">
        <v>250</v>
      </c>
      <c r="E32" s="1"/>
    </row>
    <row r="33" spans="1:5" ht="18.75">
      <c r="A33" s="36"/>
      <c r="B33" s="38" t="s">
        <v>8</v>
      </c>
      <c r="C33" s="37" t="s">
        <v>18</v>
      </c>
      <c r="D33" s="71">
        <v>500</v>
      </c>
      <c r="E33" s="1"/>
    </row>
    <row r="34" spans="1:5" ht="18.75">
      <c r="A34" s="33"/>
      <c r="B34" s="33" t="s">
        <v>19</v>
      </c>
      <c r="C34" s="15" t="s">
        <v>70</v>
      </c>
      <c r="D34" s="71">
        <f>66804-10-191-12-78+3420+4900+1260+1260+1440+88-6.5+150+1700-61+2811.3+666-30-80+1000-50-100+1172.7+220+189-200-58-230+60+575-50+37+300.5-1000+32-60+600-100-50</f>
        <v>86319</v>
      </c>
      <c r="E34" s="1"/>
    </row>
    <row r="35" spans="1:5" ht="18.75" hidden="1">
      <c r="A35" s="39"/>
      <c r="B35" s="33"/>
      <c r="C35" s="40"/>
      <c r="D35" s="72"/>
      <c r="E35" s="1"/>
    </row>
    <row r="36" spans="1:5" ht="18.75" hidden="1">
      <c r="A36" s="41">
        <v>2</v>
      </c>
      <c r="B36" s="42" t="s">
        <v>20</v>
      </c>
      <c r="C36" s="43" t="s">
        <v>22</v>
      </c>
      <c r="D36" s="73">
        <v>0</v>
      </c>
      <c r="E36" s="1"/>
    </row>
    <row r="37" spans="1:5" ht="18.75" hidden="1">
      <c r="A37" s="44"/>
      <c r="B37" s="38" t="s">
        <v>21</v>
      </c>
      <c r="C37" s="45" t="s">
        <v>23</v>
      </c>
      <c r="D37" s="74">
        <v>0</v>
      </c>
      <c r="E37" s="1"/>
    </row>
    <row r="38" spans="1:5" ht="18.75" hidden="1">
      <c r="A38" s="44"/>
      <c r="B38" s="38" t="s">
        <v>21</v>
      </c>
      <c r="C38" s="45" t="s">
        <v>23</v>
      </c>
      <c r="D38" s="74"/>
      <c r="E38" s="1"/>
    </row>
    <row r="39" spans="1:5" ht="37.5">
      <c r="A39" s="31">
        <v>2</v>
      </c>
      <c r="B39" s="46" t="s">
        <v>24</v>
      </c>
      <c r="C39" s="32" t="s">
        <v>25</v>
      </c>
      <c r="D39" s="70">
        <f>D40+D41+D42</f>
        <v>19532</v>
      </c>
      <c r="E39" s="1"/>
    </row>
    <row r="40" spans="1:5" ht="18.75" hidden="1">
      <c r="A40" s="33"/>
      <c r="B40" s="33" t="s">
        <v>26</v>
      </c>
      <c r="C40" s="15" t="s">
        <v>27</v>
      </c>
      <c r="D40" s="71"/>
      <c r="E40" s="1"/>
    </row>
    <row r="41" spans="1:5" ht="56.25">
      <c r="A41" s="33"/>
      <c r="B41" s="47" t="s">
        <v>98</v>
      </c>
      <c r="C41" s="15" t="s">
        <v>99</v>
      </c>
      <c r="D41" s="71">
        <f>12578+810+2200+900+104+120+430-420-190-70+20-10</f>
        <v>16472</v>
      </c>
      <c r="E41" s="1"/>
    </row>
    <row r="42" spans="1:5" ht="18.75" customHeight="1">
      <c r="A42" s="39"/>
      <c r="B42" s="14" t="s">
        <v>28</v>
      </c>
      <c r="C42" s="15" t="s">
        <v>29</v>
      </c>
      <c r="D42" s="71">
        <f>578+520-104+1+2000+75-10</f>
        <v>3060</v>
      </c>
      <c r="E42" s="1"/>
    </row>
    <row r="43" spans="1:5" ht="18" customHeight="1">
      <c r="A43" s="41">
        <v>3</v>
      </c>
      <c r="B43" s="48" t="s">
        <v>30</v>
      </c>
      <c r="C43" s="49" t="s">
        <v>31</v>
      </c>
      <c r="D43" s="70">
        <f>D45+D46</f>
        <v>13781</v>
      </c>
      <c r="E43" s="1"/>
    </row>
    <row r="44" spans="1:5" ht="18.75" hidden="1">
      <c r="A44" s="33"/>
      <c r="B44" s="38" t="s">
        <v>32</v>
      </c>
      <c r="C44" s="37" t="s">
        <v>35</v>
      </c>
      <c r="D44" s="71">
        <v>0</v>
      </c>
      <c r="E44" s="1"/>
    </row>
    <row r="45" spans="1:5" ht="18.75">
      <c r="A45" s="33"/>
      <c r="B45" s="38" t="s">
        <v>33</v>
      </c>
      <c r="C45" s="37" t="s">
        <v>36</v>
      </c>
      <c r="D45" s="71">
        <f>7642.7+631.7+445.8+405+350+78.2+506+2156.5-16-217.5-74+119.1+43</f>
        <v>12070.5</v>
      </c>
      <c r="E45" s="1"/>
    </row>
    <row r="46" spans="1:5" ht="21.75" customHeight="1">
      <c r="A46" s="39"/>
      <c r="B46" s="50" t="s">
        <v>34</v>
      </c>
      <c r="C46" s="37" t="s">
        <v>37</v>
      </c>
      <c r="D46" s="71">
        <f>6179+191+12+78+6.5-87-2857.6-175-1636.4</f>
        <v>1710.5</v>
      </c>
      <c r="E46" s="1"/>
    </row>
    <row r="47" spans="1:5" ht="18" customHeight="1">
      <c r="A47" s="41">
        <v>4</v>
      </c>
      <c r="B47" s="48" t="s">
        <v>38</v>
      </c>
      <c r="C47" s="49" t="s">
        <v>40</v>
      </c>
      <c r="D47" s="70">
        <f>D48+D49+D51+D50</f>
        <v>61488.99999999999</v>
      </c>
      <c r="E47" s="1"/>
    </row>
    <row r="48" spans="1:5" ht="18.75" customHeight="1" hidden="1">
      <c r="A48" s="44"/>
      <c r="B48" s="38" t="s">
        <v>39</v>
      </c>
      <c r="C48" s="37" t="s">
        <v>41</v>
      </c>
      <c r="D48" s="71">
        <v>0</v>
      </c>
      <c r="E48" s="1"/>
    </row>
    <row r="49" spans="1:5" ht="36" customHeight="1">
      <c r="A49" s="44"/>
      <c r="B49" s="38" t="s">
        <v>90</v>
      </c>
      <c r="C49" s="37" t="s">
        <v>89</v>
      </c>
      <c r="D49" s="71">
        <f>31699.4+6591.1+948.1+253.1-300+1969+500+1872.6-1650-222.6-1040+514.5-58.4+115.7-410.7-695.3-148.2</f>
        <v>39938.299999999996</v>
      </c>
      <c r="E49" s="1"/>
    </row>
    <row r="50" spans="1:5" ht="18.75">
      <c r="A50" s="77"/>
      <c r="B50" s="78" t="s">
        <v>103</v>
      </c>
      <c r="C50" s="37" t="s">
        <v>104</v>
      </c>
      <c r="D50" s="71">
        <v>6613.7</v>
      </c>
      <c r="E50" s="1"/>
    </row>
    <row r="51" spans="1:5" ht="39" customHeight="1">
      <c r="A51" s="51"/>
      <c r="B51" s="52" t="s">
        <v>79</v>
      </c>
      <c r="C51" s="15" t="s">
        <v>42</v>
      </c>
      <c r="D51" s="71">
        <f>13222.2+720+1305+78.2+148.2+100+58.4+60-800+45</f>
        <v>14937.000000000002</v>
      </c>
      <c r="E51" s="1"/>
    </row>
    <row r="52" spans="1:5" ht="18" customHeight="1">
      <c r="A52" s="41">
        <v>5</v>
      </c>
      <c r="B52" s="48" t="s">
        <v>43</v>
      </c>
      <c r="C52" s="49" t="s">
        <v>47</v>
      </c>
      <c r="D52" s="70">
        <f>D53+D54+D57+D58+D56+D55</f>
        <v>877470.7000000002</v>
      </c>
      <c r="E52" s="1"/>
    </row>
    <row r="53" spans="1:5" ht="18.75">
      <c r="A53" s="44"/>
      <c r="B53" s="38" t="s">
        <v>44</v>
      </c>
      <c r="C53" s="37" t="s">
        <v>48</v>
      </c>
      <c r="D53" s="71">
        <f>245165-194.5-1510+1300+6870+1800+357+100+312.5+1901.7+60+1600+1.5-10.9-250+500+7177.8+1023.4+400+60</f>
        <v>266663.50000000006</v>
      </c>
      <c r="E53" s="1"/>
    </row>
    <row r="54" spans="1:5" ht="18.75">
      <c r="A54" s="44"/>
      <c r="B54" s="38" t="s">
        <v>45</v>
      </c>
      <c r="C54" s="37" t="s">
        <v>49</v>
      </c>
      <c r="D54" s="71">
        <f>407196.5+591.4+600+13943+7365+252.1-49.8-1969.3+700+5500+3164.3+7001.4+2336+215+1169.5+3649.9+985+1300+3000+850+164-46.9+1.5+460+295.1+1093.7+2133.3+250+24.6-95.1+250+380-159.6+250-927.9+625+14177.9-89+1066.7+1030+208.7+2564.9+436.2+111.8-234.9-7.3+257</f>
        <v>482019.70000000007</v>
      </c>
      <c r="E54" s="1"/>
    </row>
    <row r="55" spans="1:5" ht="18.75">
      <c r="A55" s="44"/>
      <c r="B55" s="38" t="s">
        <v>96</v>
      </c>
      <c r="C55" s="37" t="s">
        <v>95</v>
      </c>
      <c r="D55" s="71">
        <f>83297.9-57.6+1500+60+40+84+42+62-1443+60+420+154+300</f>
        <v>84519.29999999999</v>
      </c>
      <c r="E55" s="1"/>
    </row>
    <row r="56" spans="1:5" ht="37.5" hidden="1">
      <c r="A56" s="44"/>
      <c r="B56" s="38" t="s">
        <v>92</v>
      </c>
      <c r="C56" s="37" t="s">
        <v>91</v>
      </c>
      <c r="D56" s="71"/>
      <c r="E56" s="1"/>
    </row>
    <row r="57" spans="1:5" ht="18.75">
      <c r="A57" s="44"/>
      <c r="B57" s="38" t="s">
        <v>97</v>
      </c>
      <c r="C57" s="37" t="s">
        <v>50</v>
      </c>
      <c r="D57" s="71">
        <f>8496.6-1192.9+405+450+62.4-525+550-60-111.8-150</f>
        <v>7924.3</v>
      </c>
      <c r="E57" s="1"/>
    </row>
    <row r="58" spans="1:5" ht="18.75">
      <c r="A58" s="53"/>
      <c r="B58" s="54" t="s">
        <v>46</v>
      </c>
      <c r="C58" s="55" t="s">
        <v>51</v>
      </c>
      <c r="D58" s="72">
        <f>28683+1800+810+216+3529.1+46.9-700+170.5-320+930+61+89+80.9-108.4+23+1032.9</f>
        <v>36343.9</v>
      </c>
      <c r="E58" s="1"/>
    </row>
    <row r="59" spans="1:5" s="3" customFormat="1" ht="20.25" customHeight="1">
      <c r="A59" s="31">
        <v>6</v>
      </c>
      <c r="B59" s="46" t="s">
        <v>82</v>
      </c>
      <c r="C59" s="32" t="s">
        <v>52</v>
      </c>
      <c r="D59" s="70">
        <f>D60+D61</f>
        <v>14592.2</v>
      </c>
      <c r="E59" s="2"/>
    </row>
    <row r="60" spans="1:5" ht="18.75">
      <c r="A60" s="56"/>
      <c r="B60" s="57" t="s">
        <v>53</v>
      </c>
      <c r="C60" s="58" t="s">
        <v>54</v>
      </c>
      <c r="D60" s="75">
        <f>1931+263.9+29.3-20</f>
        <v>2204.2000000000003</v>
      </c>
      <c r="E60" s="1"/>
    </row>
    <row r="61" spans="1:5" ht="21.75" customHeight="1">
      <c r="A61" s="33"/>
      <c r="B61" s="35" t="s">
        <v>81</v>
      </c>
      <c r="C61" s="15" t="s">
        <v>71</v>
      </c>
      <c r="D61" s="71">
        <f>12094+261-308+975-900+266</f>
        <v>12388</v>
      </c>
      <c r="E61" s="1"/>
    </row>
    <row r="62" spans="1:5" ht="18" customHeight="1" hidden="1">
      <c r="A62" s="41">
        <v>7</v>
      </c>
      <c r="B62" s="48" t="s">
        <v>80</v>
      </c>
      <c r="C62" s="49" t="s">
        <v>58</v>
      </c>
      <c r="D62" s="70">
        <f>D63+D64+D66+D65</f>
        <v>0</v>
      </c>
      <c r="E62" s="1"/>
    </row>
    <row r="63" spans="1:5" ht="18.75" hidden="1">
      <c r="A63" s="44"/>
      <c r="B63" s="38" t="s">
        <v>55</v>
      </c>
      <c r="C63" s="37" t="s">
        <v>59</v>
      </c>
      <c r="D63" s="71">
        <v>0</v>
      </c>
      <c r="E63" s="1"/>
    </row>
    <row r="64" spans="1:5" ht="18.75" hidden="1">
      <c r="A64" s="44"/>
      <c r="B64" s="38" t="s">
        <v>56</v>
      </c>
      <c r="C64" s="37" t="s">
        <v>60</v>
      </c>
      <c r="D64" s="71">
        <v>0</v>
      </c>
      <c r="E64" s="1"/>
    </row>
    <row r="65" spans="1:5" ht="18.75" hidden="1">
      <c r="A65" s="44"/>
      <c r="B65" s="54" t="s">
        <v>94</v>
      </c>
      <c r="C65" s="37" t="s">
        <v>93</v>
      </c>
      <c r="D65" s="71">
        <v>0</v>
      </c>
      <c r="E65" s="1"/>
    </row>
    <row r="66" spans="1:5" ht="18.75" hidden="1">
      <c r="A66" s="44"/>
      <c r="B66" s="54" t="s">
        <v>72</v>
      </c>
      <c r="C66" s="37" t="s">
        <v>73</v>
      </c>
      <c r="D66" s="71">
        <v>0</v>
      </c>
      <c r="E66" s="1"/>
    </row>
    <row r="67" spans="1:5" ht="18.75" hidden="1">
      <c r="A67" s="53"/>
      <c r="B67" s="54"/>
      <c r="C67" s="37"/>
      <c r="D67" s="71"/>
      <c r="E67" s="1"/>
    </row>
    <row r="68" spans="1:5" ht="19.5" customHeight="1">
      <c r="A68" s="41">
        <v>7</v>
      </c>
      <c r="B68" s="48" t="s">
        <v>61</v>
      </c>
      <c r="C68" s="49" t="s">
        <v>65</v>
      </c>
      <c r="D68" s="70">
        <f>D69+D70+D71+D72</f>
        <v>160440.1</v>
      </c>
      <c r="E68" s="1"/>
    </row>
    <row r="69" spans="1:5" ht="18.75">
      <c r="A69" s="44"/>
      <c r="B69" s="38" t="s">
        <v>62</v>
      </c>
      <c r="C69" s="37" t="s">
        <v>66</v>
      </c>
      <c r="D69" s="71">
        <f>2000-105</f>
        <v>1895</v>
      </c>
      <c r="E69" s="1"/>
    </row>
    <row r="70" spans="1:5" ht="21" customHeight="1" hidden="1">
      <c r="A70" s="44"/>
      <c r="B70" s="38" t="s">
        <v>63</v>
      </c>
      <c r="C70" s="37" t="s">
        <v>67</v>
      </c>
      <c r="D70" s="71"/>
      <c r="E70" s="1"/>
    </row>
    <row r="71" spans="1:5" ht="18.75">
      <c r="A71" s="44"/>
      <c r="B71" s="38" t="s">
        <v>64</v>
      </c>
      <c r="C71" s="59">
        <v>1004</v>
      </c>
      <c r="D71" s="71">
        <f>139467.5+19546.4+60-393.6-329.9-1925.3-5727-92.1-63.4</f>
        <v>150542.6</v>
      </c>
      <c r="E71" s="1"/>
    </row>
    <row r="72" spans="1:5" ht="18.75">
      <c r="A72" s="44"/>
      <c r="B72" s="38" t="s">
        <v>86</v>
      </c>
      <c r="C72" s="59">
        <v>1006</v>
      </c>
      <c r="D72" s="71">
        <f>7127+328.8+418.5+78.2+50</f>
        <v>8002.5</v>
      </c>
      <c r="E72" s="1"/>
    </row>
    <row r="73" spans="1:5" ht="18" customHeight="1">
      <c r="A73" s="41">
        <v>8</v>
      </c>
      <c r="B73" s="42" t="s">
        <v>57</v>
      </c>
      <c r="C73" s="60">
        <v>1100</v>
      </c>
      <c r="D73" s="70">
        <f>D75+D76+D74</f>
        <v>64054.900000000016</v>
      </c>
      <c r="E73" s="1"/>
    </row>
    <row r="74" spans="1:5" ht="18.75">
      <c r="A74" s="41"/>
      <c r="B74" s="38" t="s">
        <v>84</v>
      </c>
      <c r="C74" s="59">
        <v>1101</v>
      </c>
      <c r="D74" s="71">
        <f>47584.3+687.8+2182.4+60+1000-135.5+100+63+38.1+1193+1574.9-103.2-25.4-31.2+1.3+25.3+1000</f>
        <v>55214.80000000002</v>
      </c>
      <c r="E74" s="1"/>
    </row>
    <row r="75" spans="1:5" ht="18.75">
      <c r="A75" s="44"/>
      <c r="B75" s="38" t="s">
        <v>74</v>
      </c>
      <c r="C75" s="59">
        <v>1102</v>
      </c>
      <c r="D75" s="71">
        <f>1230+100-100+173.4+5606.7+350</f>
        <v>7360.1</v>
      </c>
      <c r="E75" s="1"/>
    </row>
    <row r="76" spans="1:5" ht="20.25" customHeight="1">
      <c r="A76" s="44"/>
      <c r="B76" s="38" t="s">
        <v>75</v>
      </c>
      <c r="C76" s="59">
        <v>1105</v>
      </c>
      <c r="D76" s="71">
        <f>1260+220</f>
        <v>1480</v>
      </c>
      <c r="E76" s="1"/>
    </row>
    <row r="77" spans="1:5" ht="37.5" hidden="1">
      <c r="A77" s="41">
        <v>9</v>
      </c>
      <c r="B77" s="61" t="s">
        <v>76</v>
      </c>
      <c r="C77" s="60">
        <v>1300</v>
      </c>
      <c r="D77" s="70">
        <f>D78</f>
        <v>0</v>
      </c>
      <c r="E77" s="1"/>
    </row>
    <row r="78" spans="1:5" ht="37.5" hidden="1">
      <c r="A78" s="33"/>
      <c r="B78" s="34" t="s">
        <v>78</v>
      </c>
      <c r="C78" s="62">
        <v>1301</v>
      </c>
      <c r="D78" s="71">
        <v>0</v>
      </c>
      <c r="E78" s="1"/>
    </row>
    <row r="79" spans="1:5" ht="56.25">
      <c r="A79" s="31">
        <v>9</v>
      </c>
      <c r="B79" s="63" t="s">
        <v>102</v>
      </c>
      <c r="C79" s="31">
        <v>1400</v>
      </c>
      <c r="D79" s="31">
        <f>D80</f>
        <v>8000</v>
      </c>
      <c r="E79" s="1"/>
    </row>
    <row r="80" spans="1:5" ht="56.25">
      <c r="A80" s="33"/>
      <c r="B80" s="34" t="s">
        <v>85</v>
      </c>
      <c r="C80" s="62">
        <v>1401</v>
      </c>
      <c r="D80" s="62">
        <v>8000</v>
      </c>
      <c r="E80" s="1"/>
    </row>
    <row r="81" spans="1:5" ht="19.5" hidden="1" thickBot="1">
      <c r="A81" s="64"/>
      <c r="B81" s="65" t="s">
        <v>77</v>
      </c>
      <c r="C81" s="66">
        <v>1403</v>
      </c>
      <c r="D81" s="66"/>
      <c r="E81" s="1"/>
    </row>
    <row r="82" spans="1:5" s="5" customFormat="1" ht="18.75">
      <c r="A82" s="67"/>
      <c r="B82" s="67"/>
      <c r="C82" s="67"/>
      <c r="D82" s="76" t="s">
        <v>101</v>
      </c>
      <c r="E82" s="4"/>
    </row>
    <row r="83" spans="1:5" ht="56.25" customHeight="1">
      <c r="A83" s="86" t="s">
        <v>105</v>
      </c>
      <c r="B83" s="86"/>
      <c r="C83" s="87" t="s">
        <v>106</v>
      </c>
      <c r="D83" s="87"/>
      <c r="E83" s="1"/>
    </row>
    <row r="84" spans="1:5" ht="15.75">
      <c r="A84" s="20"/>
      <c r="B84" s="20"/>
      <c r="C84" s="20"/>
      <c r="D84" s="20"/>
      <c r="E84" s="1"/>
    </row>
    <row r="85" spans="1:5" ht="15.75">
      <c r="A85" s="20"/>
      <c r="B85" s="20"/>
      <c r="C85" s="20"/>
      <c r="D85" s="20"/>
      <c r="E85" s="1"/>
    </row>
    <row r="86" spans="1:5" ht="15.75">
      <c r="A86" s="20"/>
      <c r="B86" s="20"/>
      <c r="C86" s="20"/>
      <c r="D86" s="20"/>
      <c r="E86" s="1"/>
    </row>
    <row r="87" spans="1:5" ht="15.75">
      <c r="A87" s="20"/>
      <c r="B87" s="20"/>
      <c r="C87" s="20"/>
      <c r="D87" s="20"/>
      <c r="E87" s="1"/>
    </row>
    <row r="88" spans="1:5" ht="15.75">
      <c r="A88" s="20"/>
      <c r="B88" s="20"/>
      <c r="C88" s="20"/>
      <c r="D88" s="20"/>
      <c r="E88" s="1"/>
    </row>
    <row r="89" spans="1:5" ht="15.75">
      <c r="A89" s="20"/>
      <c r="B89" s="20"/>
      <c r="C89" s="20"/>
      <c r="D89" s="20"/>
      <c r="E89" s="1"/>
    </row>
    <row r="90" spans="1:5" ht="15.75">
      <c r="A90" s="20"/>
      <c r="B90" s="20"/>
      <c r="C90" s="20"/>
      <c r="D90" s="20"/>
      <c r="E90" s="1"/>
    </row>
    <row r="91" spans="1:5" ht="15.75">
      <c r="A91" s="20"/>
      <c r="B91" s="20"/>
      <c r="C91" s="20"/>
      <c r="D91" s="20"/>
      <c r="E91" s="1"/>
    </row>
  </sheetData>
  <sheetProtection/>
  <mergeCells count="21">
    <mergeCell ref="B1:E1"/>
    <mergeCell ref="B2:E2"/>
    <mergeCell ref="B3:E3"/>
    <mergeCell ref="B4:E4"/>
    <mergeCell ref="B11:D11"/>
    <mergeCell ref="B7:D7"/>
    <mergeCell ref="C5:D5"/>
    <mergeCell ref="B13:D13"/>
    <mergeCell ref="B12:D12"/>
    <mergeCell ref="A83:B83"/>
    <mergeCell ref="C83:D83"/>
    <mergeCell ref="B8:D8"/>
    <mergeCell ref="B10:D10"/>
    <mergeCell ref="B14:D14"/>
    <mergeCell ref="B9:D9"/>
    <mergeCell ref="B15:D15"/>
    <mergeCell ref="B20:D20"/>
    <mergeCell ref="B16:D16"/>
    <mergeCell ref="B18:D18"/>
    <mergeCell ref="B19:D19"/>
    <mergeCell ref="B17:D17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Корниенко</dc:creator>
  <cp:keywords/>
  <dc:description/>
  <cp:lastModifiedBy>user8</cp:lastModifiedBy>
  <cp:lastPrinted>2022-05-25T13:58:24Z</cp:lastPrinted>
  <dcterms:created xsi:type="dcterms:W3CDTF">2010-04-27T09:50:01Z</dcterms:created>
  <dcterms:modified xsi:type="dcterms:W3CDTF">2022-12-21T13:41:46Z</dcterms:modified>
  <cp:category/>
  <cp:version/>
  <cp:contentType/>
  <cp:contentStatus/>
</cp:coreProperties>
</file>