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Лист1" sheetId="1" r:id="rId1"/>
  </sheets>
  <definedNames>
    <definedName name="_xlnm.Print_Area" localSheetId="0">'Лист1'!$A$1:$D$84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<sst xmlns="http://schemas.openxmlformats.org/spreadsheetml/2006/main" count="112" uniqueCount="108">
  <si>
    <t>№п/п</t>
  </si>
  <si>
    <t>Наименование показателя</t>
  </si>
  <si>
    <t>Код бюджетной классификации</t>
  </si>
  <si>
    <t>Всего расходов:</t>
  </si>
  <si>
    <t>0000</t>
  </si>
  <si>
    <t>в том числе: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</si>
  <si>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</si>
  <si>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</si>
  <si>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</si>
  <si>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Общегосударственные расходы</t>
  </si>
  <si>
    <t>Функционирование высшего должностного лица органа местного самоуправления</t>
  </si>
  <si>
    <t>0100</t>
  </si>
  <si>
    <t>0102</t>
  </si>
  <si>
    <t>Функционирование законодательных (представительных) органов  местного самоуправления</t>
  </si>
  <si>
    <t>0103</t>
  </si>
  <si>
    <t>0104</t>
  </si>
  <si>
    <t>0106</t>
  </si>
  <si>
    <t>0107</t>
  </si>
  <si>
    <t>0111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</si>
  <si>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</si>
  <si>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</si>
  <si>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</si>
  <si>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0200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</si>
  <si>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</si>
  <si>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</si>
  <si>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</si>
  <si>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</si>
  <si>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</si>
  <si>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Другие вопросы в области национальной безопасности</t>
  </si>
  <si>
    <t>0314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</si>
  <si>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</si>
  <si>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</si>
  <si>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</si>
  <si>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</si>
  <si>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</si>
  <si>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0401</t>
  </si>
  <si>
    <t>0405</t>
  </si>
  <si>
    <t>0412</t>
  </si>
  <si>
    <t>Жилищно – коммунальное хозяйство</t>
  </si>
  <si>
    <t>Жилищное хозяйство</t>
  </si>
  <si>
    <t>0500</t>
  </si>
  <si>
    <t>0501</t>
  </si>
  <si>
    <t>0505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</si>
  <si>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</si>
  <si>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</si>
  <si>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</si>
  <si>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</si>
  <si>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0700</t>
  </si>
  <si>
    <t>0701</t>
  </si>
  <si>
    <t>0702</t>
  </si>
  <si>
    <t>0707</t>
  </si>
  <si>
    <t>0709</t>
  </si>
  <si>
    <t>0800</t>
  </si>
  <si>
    <t>Культура</t>
  </si>
  <si>
    <t>0801</t>
  </si>
  <si>
    <t>Стационарная медицинская помощь</t>
  </si>
  <si>
    <t>Амбулаторная помощь</t>
  </si>
  <si>
    <t>Физическая культура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</si>
  <si>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</si>
  <si>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</si>
  <si>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</si>
  <si>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</si>
  <si>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</si>
  <si>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</si>
  <si>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</si>
  <si>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1000</t>
  </si>
  <si>
    <t>1001</t>
  </si>
  <si>
    <t>1003</t>
  </si>
  <si>
    <t>0105</t>
  </si>
  <si>
    <t>Судебная система</t>
  </si>
  <si>
    <t>0113</t>
  </si>
  <si>
    <t>0804</t>
  </si>
  <si>
    <t>Другие вопросы в области здравоохранения</t>
  </si>
  <si>
    <t>0909</t>
  </si>
  <si>
    <t xml:space="preserve">Массовый спорт 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</si>
  <si>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</si>
  <si>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</si>
  <si>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Мебюджетные трансферты общего характера бюджетам субъектов Российской Федерации  и муниципальных образований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</si>
  <si>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</si>
  <si>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</si>
  <si>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</si>
  <si>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 xml:space="preserve">Здравоохранение </t>
  </si>
  <si>
    <t>Другие вопросы в области культуры, кинематографии</t>
  </si>
  <si>
    <t xml:space="preserve">Культура и кинематография </t>
  </si>
  <si>
    <t>Функционирование высших органов исполнительной власти, местных администраций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</si>
  <si>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</si>
  <si>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</si>
  <si>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социальной политики</t>
  </si>
  <si>
    <t>Сумма</t>
  </si>
  <si>
    <t>тыс. рублей</t>
  </si>
  <si>
    <t xml:space="preserve">Заместитель главы муниципального образования Калининский район, начальник финансового управления  </t>
  </si>
  <si>
    <t xml:space="preserve">                      О.В. Мостовая</t>
  </si>
  <si>
    <t>0502</t>
  </si>
  <si>
    <t>Коммунальное хозяйство</t>
  </si>
  <si>
    <t>0705</t>
  </si>
  <si>
    <t>Профессиональная подготовка, переподготовка и повышение квалификации</t>
  </si>
  <si>
    <t>0904</t>
  </si>
  <si>
    <t>Скорая медицинская помощь</t>
  </si>
  <si>
    <t>0703</t>
  </si>
  <si>
    <t>Дополнительное образование детей</t>
  </si>
  <si>
    <t xml:space="preserve">Молодёжная политика </t>
  </si>
  <si>
    <t>Распределение бюджетных ассигнований по разделам и подразделам классификации расходов бюджетов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</si>
  <si>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</si>
  <si>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</si>
  <si>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"</t>
  </si>
  <si>
    <t>Благоустройство</t>
  </si>
  <si>
    <t>0503</t>
  </si>
  <si>
    <r>
      <t xml:space="preserve">                                                                        ПРИЛОЖЕНИЕ 3                                        к решению Совета муниципального образования Калининский район                от _</t>
    </r>
    <r>
      <rPr>
        <u val="single"/>
        <sz val="14"/>
        <color indexed="8"/>
        <rFont val="Times New Roman"/>
        <family val="1"/>
      </rPr>
      <t>10.12.2021г</t>
    </r>
    <r>
      <rPr>
        <sz val="14"/>
        <color indexed="8"/>
        <rFont val="Times New Roman"/>
        <family val="1"/>
      </rPr>
      <t>__ №_</t>
    </r>
    <r>
      <rPr>
        <u val="single"/>
        <sz val="14"/>
        <color indexed="8"/>
        <rFont val="Times New Roman"/>
        <family val="1"/>
      </rPr>
      <t>97</t>
    </r>
    <r>
      <rPr>
        <sz val="14"/>
        <color indexed="8"/>
        <rFont val="Times New Roman"/>
        <family val="1"/>
      </rPr>
      <t xml:space="preserve">_
"ПРИЛОЖЕНИЕ 6                               УТВЕРЖДЕНО                                                                                решением Совета муниципального  образования Калининский район от              18 декабря 2020 г. № 13                           (в редакции решения Совета муниципального образования Калининский район                                 18 декабря 2020 г. № 13)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</si>
</sst>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/>
    </xf>
    <xf numFmtId="0" fontId="2" fillId="33" borderId="15" xfId="0" applyFont="1" applyFill="1" applyBorder="1" applyAlignment="1">
      <alignment/>
    </xf>
    <xf numFmtId="0" fontId="9" fillId="33" borderId="10" xfId="52" applyNumberFormat="1" applyFont="1" applyFill="1" applyBorder="1" applyAlignment="1" applyProtection="1">
      <alignment horizontal="left" vertical="center" wrapText="1"/>
      <protection hidden="1"/>
    </xf>
    <xf numFmtId="49" fontId="2" fillId="33" borderId="1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justify" wrapText="1"/>
    </xf>
    <xf numFmtId="49" fontId="4" fillId="33" borderId="16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justify" wrapText="1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justify" vertical="top" wrapText="1"/>
    </xf>
    <xf numFmtId="49" fontId="2" fillId="33" borderId="2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76" fontId="4" fillId="33" borderId="22" xfId="0" applyNumberFormat="1" applyFont="1" applyFill="1" applyBorder="1" applyAlignment="1">
      <alignment horizontal="center" vertical="top" wrapText="1"/>
    </xf>
    <xf numFmtId="176" fontId="1" fillId="33" borderId="14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wrapText="1"/>
    </xf>
    <xf numFmtId="176" fontId="2" fillId="33" borderId="14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7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="75" zoomScaleNormal="75" zoomScalePageLayoutView="0" workbookViewId="0" topLeftCell="A1">
      <selection activeCell="T22" sqref="T22"/>
    </sheetView>
  </sheetViews>
  <sheetFormatPr defaultColWidth="9.00390625" defaultRowHeight="12.75"/>
  <cols>
    <col min="1" max="1" width="8.625" style="17" customWidth="1"/>
    <col min="2" max="2" width="70.75390625" style="17" customWidth="1"/>
    <col min="3" max="3" width="19.875" style="17" customWidth="1"/>
    <col min="4" max="4" width="15.375" style="17" customWidth="1"/>
    <col min="5" max="5" width="21.75390625" style="0" customWidth="1"/>
  </cols>
  <sheetData>
    <row r="1" spans="2:5" ht="1.5" customHeight="1">
      <c r="B1" s="87"/>
      <c r="C1" s="87"/>
      <c r="D1" s="88"/>
      <c r="E1" s="88"/>
    </row>
    <row r="2" spans="2:5" ht="17.25" customHeight="1" hidden="1">
      <c r="B2" s="87"/>
      <c r="C2" s="87"/>
      <c r="D2" s="88"/>
      <c r="E2" s="88"/>
    </row>
    <row r="3" spans="2:5" ht="16.5" customHeight="1" hidden="1">
      <c r="B3" s="87"/>
      <c r="C3" s="87"/>
      <c r="D3" s="88"/>
      <c r="E3" s="88"/>
    </row>
    <row r="4" spans="2:5" ht="18.75" customHeight="1" hidden="1">
      <c r="B4" s="87"/>
      <c r="C4" s="87"/>
      <c r="D4" s="88"/>
      <c r="E4" s="88"/>
    </row>
    <row r="5" spans="2:5" ht="323.25" customHeight="1">
      <c r="B5" s="16"/>
      <c r="C5" s="89" t="s">
        <v>107</v>
      </c>
      <c r="D5" s="90"/>
      <c r="E5" s="6"/>
    </row>
    <row r="6" spans="2:5" ht="18.75" customHeight="1" hidden="1">
      <c r="B6" s="18"/>
      <c r="C6" s="19"/>
      <c r="D6" s="78"/>
      <c r="E6" s="6"/>
    </row>
    <row r="7" spans="2:5" ht="18.75" customHeight="1" hidden="1">
      <c r="B7" s="82"/>
      <c r="C7" s="83"/>
      <c r="D7" s="83"/>
      <c r="E7" s="6"/>
    </row>
    <row r="8" spans="2:5" ht="15.75" customHeight="1" hidden="1">
      <c r="B8" s="82"/>
      <c r="C8" s="83"/>
      <c r="D8" s="83"/>
      <c r="E8" s="7"/>
    </row>
    <row r="9" spans="2:5" ht="18.75" customHeight="1" hidden="1">
      <c r="B9" s="82"/>
      <c r="C9" s="83"/>
      <c r="D9" s="83"/>
      <c r="E9" s="8"/>
    </row>
    <row r="10" spans="2:5" ht="18.75" customHeight="1" hidden="1">
      <c r="B10" s="86"/>
      <c r="C10" s="83"/>
      <c r="D10" s="83"/>
      <c r="E10" s="9"/>
    </row>
    <row r="11" spans="2:5" ht="2.25" customHeight="1" hidden="1">
      <c r="B11" s="82"/>
      <c r="C11" s="83"/>
      <c r="D11" s="83"/>
      <c r="E11" s="6"/>
    </row>
    <row r="12" spans="2:5" ht="6" customHeight="1" hidden="1">
      <c r="B12" s="82"/>
      <c r="C12" s="83"/>
      <c r="D12" s="83"/>
      <c r="E12" s="7"/>
    </row>
    <row r="13" spans="2:5" ht="21" customHeight="1" hidden="1">
      <c r="B13" s="82"/>
      <c r="C13" s="83"/>
      <c r="D13" s="83"/>
      <c r="E13" s="8"/>
    </row>
    <row r="14" spans="2:5" ht="21" customHeight="1" hidden="1">
      <c r="B14" s="82"/>
      <c r="C14" s="83"/>
      <c r="D14" s="83"/>
      <c r="E14" s="7"/>
    </row>
    <row r="15" spans="2:5" ht="21" customHeight="1" hidden="1">
      <c r="B15" s="82"/>
      <c r="C15" s="83"/>
      <c r="D15" s="83"/>
      <c r="E15" s="10"/>
    </row>
    <row r="16" spans="2:5" ht="21" customHeight="1" hidden="1">
      <c r="B16" s="82"/>
      <c r="C16" s="83"/>
      <c r="D16" s="83"/>
      <c r="E16" s="7"/>
    </row>
    <row r="17" spans="2:5" ht="12" customHeight="1">
      <c r="B17" s="82"/>
      <c r="C17" s="83"/>
      <c r="D17" s="83"/>
      <c r="E17" s="7"/>
    </row>
    <row r="18" spans="2:5" ht="18.75" customHeight="1">
      <c r="B18" s="86"/>
      <c r="C18" s="83"/>
      <c r="D18" s="83"/>
      <c r="E18" s="9"/>
    </row>
    <row r="19" spans="2:4" ht="46.5" customHeight="1">
      <c r="B19" s="85" t="s">
        <v>101</v>
      </c>
      <c r="C19" s="85"/>
      <c r="D19" s="85"/>
    </row>
    <row r="20" spans="2:4" ht="23.25" customHeight="1">
      <c r="B20" s="85"/>
      <c r="C20" s="85"/>
      <c r="D20" s="85"/>
    </row>
    <row r="21" spans="1:5" ht="15.75" customHeight="1">
      <c r="A21" s="20"/>
      <c r="B21" s="20"/>
      <c r="C21" s="20"/>
      <c r="D21" s="20" t="s">
        <v>89</v>
      </c>
      <c r="E21" s="1"/>
    </row>
    <row r="22" spans="1:5" s="12" customFormat="1" ht="55.5" customHeight="1">
      <c r="A22" s="21" t="s">
        <v>0</v>
      </c>
      <c r="B22" s="22" t="s">
        <v>1</v>
      </c>
      <c r="C22" s="23" t="s">
        <v>2</v>
      </c>
      <c r="D22" s="24" t="s">
        <v>88</v>
      </c>
      <c r="E22" s="11"/>
    </row>
    <row r="23" spans="1:5" ht="21.75" customHeight="1">
      <c r="A23" s="25"/>
      <c r="B23" s="26" t="s">
        <v>3</v>
      </c>
      <c r="C23" s="27" t="s">
        <v>4</v>
      </c>
      <c r="D23" s="70">
        <f>D25+D39+D43+D47+D52+D59+D62+D68+D73+D77+D80</f>
        <v>1195899.1000000003</v>
      </c>
      <c r="E23" s="1"/>
    </row>
    <row r="24" spans="1:5" ht="18.75">
      <c r="A24" s="28"/>
      <c r="B24" s="29" t="s">
        <v>5</v>
      </c>
      <c r="C24" s="30"/>
      <c r="D24" s="71"/>
      <c r="E24" s="1"/>
    </row>
    <row r="25" spans="1:5" ht="27.75" customHeight="1">
      <c r="A25" s="31">
        <v>1</v>
      </c>
      <c r="B25" s="26" t="s">
        <v>9</v>
      </c>
      <c r="C25" s="32" t="s">
        <v>11</v>
      </c>
      <c r="D25" s="72">
        <f>D26+D27+D28+D30+D33+D34+D32+D29+D31</f>
        <v>114688.8</v>
      </c>
      <c r="E25" s="1"/>
    </row>
    <row r="26" spans="1:5" ht="37.5" customHeight="1">
      <c r="A26" s="33"/>
      <c r="B26" s="34" t="s">
        <v>10</v>
      </c>
      <c r="C26" s="15" t="s">
        <v>12</v>
      </c>
      <c r="D26" s="73">
        <f>1599.8+111</f>
        <v>1710.8</v>
      </c>
      <c r="E26" s="13"/>
    </row>
    <row r="27" spans="1:5" ht="42" customHeight="1">
      <c r="A27" s="33"/>
      <c r="B27" s="34" t="s">
        <v>13</v>
      </c>
      <c r="C27" s="15" t="s">
        <v>14</v>
      </c>
      <c r="D27" s="73">
        <f>1441+35</f>
        <v>1476</v>
      </c>
      <c r="E27" s="1"/>
    </row>
    <row r="28" spans="1:5" ht="37.5">
      <c r="A28" s="33"/>
      <c r="B28" s="35" t="s">
        <v>84</v>
      </c>
      <c r="C28" s="15" t="s">
        <v>15</v>
      </c>
      <c r="D28" s="73">
        <f>23069+530+200-25-26.4+1658-20</f>
        <v>25385.6</v>
      </c>
      <c r="E28" s="1"/>
    </row>
    <row r="29" spans="1:5" ht="19.5" customHeight="1">
      <c r="A29" s="33"/>
      <c r="B29" s="35" t="s">
        <v>69</v>
      </c>
      <c r="C29" s="15" t="s">
        <v>68</v>
      </c>
      <c r="D29" s="73">
        <v>13.1</v>
      </c>
      <c r="E29" s="1"/>
    </row>
    <row r="30" spans="1:5" ht="56.25">
      <c r="A30" s="33"/>
      <c r="B30" s="34" t="s">
        <v>6</v>
      </c>
      <c r="C30" s="15" t="s">
        <v>16</v>
      </c>
      <c r="D30" s="73">
        <f>13670.7+120-135+26.7+260.3-11.7-5+2+39.1-65.8</f>
        <v>13901.300000000001</v>
      </c>
      <c r="E30" s="1"/>
    </row>
    <row r="31" spans="1:5" ht="17.25" customHeight="1" hidden="1">
      <c r="A31" s="33"/>
      <c r="B31" s="34" t="s">
        <v>7</v>
      </c>
      <c r="C31" s="15" t="s">
        <v>17</v>
      </c>
      <c r="D31" s="73">
        <v>0</v>
      </c>
      <c r="E31" s="1"/>
    </row>
    <row r="32" spans="1:5" ht="15.75" customHeight="1" hidden="1">
      <c r="A32" s="36"/>
      <c r="B32" s="37" t="s">
        <v>7</v>
      </c>
      <c r="C32" s="38" t="s">
        <v>17</v>
      </c>
      <c r="D32" s="73"/>
      <c r="E32" s="1"/>
    </row>
    <row r="33" spans="1:5" ht="18.75">
      <c r="A33" s="36"/>
      <c r="B33" s="39" t="s">
        <v>8</v>
      </c>
      <c r="C33" s="38" t="s">
        <v>18</v>
      </c>
      <c r="D33" s="73">
        <f>500-166.3</f>
        <v>333.7</v>
      </c>
      <c r="E33" s="1"/>
    </row>
    <row r="34" spans="1:5" ht="18.75">
      <c r="A34" s="33"/>
      <c r="B34" s="33" t="s">
        <v>19</v>
      </c>
      <c r="C34" s="15" t="s">
        <v>70</v>
      </c>
      <c r="D34" s="73">
        <f>62122.3-23.4+766.6+4000+350+150-800-216+100+320+12+200+1600+238+773.2+1800+133.5-500-50-17-1504-109+517.4-10-11+929.6+831+380+112-20-234.9+20-2-40+50</f>
        <v>71868.3</v>
      </c>
      <c r="E34" s="1"/>
    </row>
    <row r="35" spans="1:5" ht="18.75" hidden="1">
      <c r="A35" s="40"/>
      <c r="B35" s="33"/>
      <c r="C35" s="41"/>
      <c r="D35" s="74"/>
      <c r="E35" s="1"/>
    </row>
    <row r="36" spans="1:5" ht="18.75" hidden="1">
      <c r="A36" s="42">
        <v>2</v>
      </c>
      <c r="B36" s="43" t="s">
        <v>20</v>
      </c>
      <c r="C36" s="44" t="s">
        <v>22</v>
      </c>
      <c r="D36" s="75">
        <v>0</v>
      </c>
      <c r="E36" s="1"/>
    </row>
    <row r="37" spans="1:5" ht="18.75" hidden="1">
      <c r="A37" s="45"/>
      <c r="B37" s="39" t="s">
        <v>21</v>
      </c>
      <c r="C37" s="46" t="s">
        <v>23</v>
      </c>
      <c r="D37" s="76">
        <v>0</v>
      </c>
      <c r="E37" s="1"/>
    </row>
    <row r="38" spans="1:5" ht="18.75" hidden="1">
      <c r="A38" s="45"/>
      <c r="B38" s="39" t="s">
        <v>21</v>
      </c>
      <c r="C38" s="46" t="s">
        <v>23</v>
      </c>
      <c r="D38" s="76"/>
      <c r="E38" s="1"/>
    </row>
    <row r="39" spans="1:5" ht="37.5" customHeight="1">
      <c r="A39" s="31">
        <v>2</v>
      </c>
      <c r="B39" s="47" t="s">
        <v>24</v>
      </c>
      <c r="C39" s="32" t="s">
        <v>25</v>
      </c>
      <c r="D39" s="72">
        <f>D40+D41+D42</f>
        <v>12344.800000000001</v>
      </c>
      <c r="E39" s="1"/>
    </row>
    <row r="40" spans="1:5" ht="18.75" hidden="1">
      <c r="A40" s="33"/>
      <c r="B40" s="33" t="s">
        <v>26</v>
      </c>
      <c r="C40" s="15" t="s">
        <v>27</v>
      </c>
      <c r="D40" s="73"/>
      <c r="E40" s="1"/>
    </row>
    <row r="41" spans="1:5" ht="56.25">
      <c r="A41" s="33"/>
      <c r="B41" s="48" t="s">
        <v>102</v>
      </c>
      <c r="C41" s="15" t="s">
        <v>103</v>
      </c>
      <c r="D41" s="73">
        <f>10523.4+250+80+135-135-100+11+15+291+528+66.7+80</f>
        <v>11745.1</v>
      </c>
      <c r="E41" s="1"/>
    </row>
    <row r="42" spans="1:5" ht="18.75" customHeight="1">
      <c r="A42" s="40"/>
      <c r="B42" s="14" t="s">
        <v>28</v>
      </c>
      <c r="C42" s="15" t="s">
        <v>29</v>
      </c>
      <c r="D42" s="73">
        <f>219+216+15+135+14.7</f>
        <v>599.7</v>
      </c>
      <c r="E42" s="1"/>
    </row>
    <row r="43" spans="1:5" ht="18" customHeight="1">
      <c r="A43" s="42">
        <v>3</v>
      </c>
      <c r="B43" s="49" t="s">
        <v>30</v>
      </c>
      <c r="C43" s="50" t="s">
        <v>31</v>
      </c>
      <c r="D43" s="72">
        <f>D45+D46</f>
        <v>9803.7</v>
      </c>
      <c r="E43" s="1"/>
    </row>
    <row r="44" spans="1:5" ht="18.75" hidden="1">
      <c r="A44" s="33"/>
      <c r="B44" s="39" t="s">
        <v>32</v>
      </c>
      <c r="C44" s="38" t="s">
        <v>35</v>
      </c>
      <c r="D44" s="73">
        <v>0</v>
      </c>
      <c r="E44" s="1"/>
    </row>
    <row r="45" spans="1:5" ht="18.75">
      <c r="A45" s="33"/>
      <c r="B45" s="39" t="s">
        <v>33</v>
      </c>
      <c r="C45" s="38" t="s">
        <v>36</v>
      </c>
      <c r="D45" s="73">
        <f>7827.9-8.4+2.8-0.5-50-20+0.3-2105.5-114</f>
        <v>5532.6</v>
      </c>
      <c r="E45" s="1"/>
    </row>
    <row r="46" spans="1:5" ht="21.75" customHeight="1">
      <c r="A46" s="40"/>
      <c r="B46" s="51" t="s">
        <v>34</v>
      </c>
      <c r="C46" s="38" t="s">
        <v>37</v>
      </c>
      <c r="D46" s="73">
        <f>348+4724.4+3200+800-1923.5+400+151.5-150-50-150-2900-75-464.3+360</f>
        <v>4271.099999999999</v>
      </c>
      <c r="E46" s="1"/>
    </row>
    <row r="47" spans="1:5" ht="18" customHeight="1">
      <c r="A47" s="42">
        <v>4</v>
      </c>
      <c r="B47" s="49" t="s">
        <v>38</v>
      </c>
      <c r="C47" s="50" t="s">
        <v>40</v>
      </c>
      <c r="D47" s="72">
        <f>D48+D49+D51+D50</f>
        <v>35299.100000000006</v>
      </c>
      <c r="E47" s="1"/>
    </row>
    <row r="48" spans="1:5" ht="18.75" customHeight="1" hidden="1">
      <c r="A48" s="45"/>
      <c r="B48" s="39" t="s">
        <v>39</v>
      </c>
      <c r="C48" s="38" t="s">
        <v>41</v>
      </c>
      <c r="D48" s="73">
        <v>0</v>
      </c>
      <c r="E48" s="1"/>
    </row>
    <row r="49" spans="1:5" ht="36" customHeight="1">
      <c r="A49" s="45"/>
      <c r="B49" s="39" t="s">
        <v>93</v>
      </c>
      <c r="C49" s="38" t="s">
        <v>92</v>
      </c>
      <c r="D49" s="73">
        <f>18825.7+7660-4000+446.6-478-1523-304-1416-85.2-446.6+230-397.1</f>
        <v>18512.4</v>
      </c>
      <c r="E49" s="1"/>
    </row>
    <row r="50" spans="1:5" ht="36" customHeight="1">
      <c r="A50" s="80"/>
      <c r="B50" s="39" t="s">
        <v>105</v>
      </c>
      <c r="C50" s="38" t="s">
        <v>106</v>
      </c>
      <c r="D50" s="73">
        <v>4497.3</v>
      </c>
      <c r="E50" s="1"/>
    </row>
    <row r="51" spans="1:5" ht="39" customHeight="1">
      <c r="A51" s="52"/>
      <c r="B51" s="53" t="s">
        <v>80</v>
      </c>
      <c r="C51" s="15" t="s">
        <v>42</v>
      </c>
      <c r="D51" s="73">
        <f>16698-5.6-4724.4-400+75+360-140+386.4+40</f>
        <v>12289.400000000001</v>
      </c>
      <c r="E51" s="1"/>
    </row>
    <row r="52" spans="1:5" ht="18" customHeight="1">
      <c r="A52" s="42">
        <v>5</v>
      </c>
      <c r="B52" s="49" t="s">
        <v>43</v>
      </c>
      <c r="C52" s="50" t="s">
        <v>47</v>
      </c>
      <c r="D52" s="72">
        <f>D53+D54+D57+D58+D56+D55</f>
        <v>802578.1000000001</v>
      </c>
      <c r="E52" s="1"/>
    </row>
    <row r="53" spans="1:5" ht="18.75">
      <c r="A53" s="45"/>
      <c r="B53" s="39" t="s">
        <v>44</v>
      </c>
      <c r="C53" s="38" t="s">
        <v>48</v>
      </c>
      <c r="D53" s="73">
        <f>239205.7-777.9+7283.5-1505.1+1000+220+91+146.6+1050+138.7-102.1+900+3598.7-770-40.8+114.7</f>
        <v>250553.00000000006</v>
      </c>
      <c r="E53" s="1"/>
    </row>
    <row r="54" spans="1:5" ht="18.75">
      <c r="A54" s="45"/>
      <c r="B54" s="39" t="s">
        <v>45</v>
      </c>
      <c r="C54" s="38" t="s">
        <v>49</v>
      </c>
      <c r="D54" s="73">
        <f>401538.4+5141.3+0.1+6473.9-2254-69.8-1399.8+5000+6858.4+200+600+220+409+5247.5+166.3+265.4+1404-200+2000+671+294+2850+221.3-67.5+200+361.3-800-112.1-203.4-2.6+200+66.8+636.2+63.3+255+1946.9</f>
        <v>438180.9000000001</v>
      </c>
      <c r="E54" s="1"/>
    </row>
    <row r="55" spans="1:5" ht="18.75">
      <c r="A55" s="45"/>
      <c r="B55" s="39" t="s">
        <v>99</v>
      </c>
      <c r="C55" s="38" t="s">
        <v>98</v>
      </c>
      <c r="D55" s="73">
        <f>74200.1+1213.9+500+200-500+35+285+41+203.4+50+124.5+119.1</f>
        <v>76472</v>
      </c>
      <c r="E55" s="1"/>
    </row>
    <row r="56" spans="1:5" ht="37.5">
      <c r="A56" s="45"/>
      <c r="B56" s="39" t="s">
        <v>95</v>
      </c>
      <c r="C56" s="38" t="s">
        <v>94</v>
      </c>
      <c r="D56" s="73">
        <f>500+500</f>
        <v>1000</v>
      </c>
      <c r="E56" s="1"/>
    </row>
    <row r="57" spans="1:5" ht="18.75">
      <c r="A57" s="45"/>
      <c r="B57" s="39" t="s">
        <v>100</v>
      </c>
      <c r="C57" s="38" t="s">
        <v>50</v>
      </c>
      <c r="D57" s="73">
        <f>9180.6-412-1000+161.3-0.2-33.6-1427.5-310.4+520.5</f>
        <v>6678.700000000001</v>
      </c>
      <c r="E57" s="1"/>
    </row>
    <row r="58" spans="1:5" ht="18.75">
      <c r="A58" s="54"/>
      <c r="B58" s="55" t="s">
        <v>46</v>
      </c>
      <c r="C58" s="56" t="s">
        <v>51</v>
      </c>
      <c r="D58" s="74">
        <f>25949.5+2904.9+112.1+0.2+102.1+76.8+23.2+33.8+40.8+18.5-8-280+590+100+11+18.6</f>
        <v>29693.499999999996</v>
      </c>
      <c r="E58" s="1"/>
    </row>
    <row r="59" spans="1:5" s="3" customFormat="1" ht="20.25" customHeight="1">
      <c r="A59" s="31">
        <v>6</v>
      </c>
      <c r="B59" s="47" t="s">
        <v>83</v>
      </c>
      <c r="C59" s="32" t="s">
        <v>52</v>
      </c>
      <c r="D59" s="72">
        <f>D60+D61</f>
        <v>12904.900000000001</v>
      </c>
      <c r="E59" s="2"/>
    </row>
    <row r="60" spans="1:5" ht="18.75">
      <c r="A60" s="57"/>
      <c r="B60" s="58" t="s">
        <v>53</v>
      </c>
      <c r="C60" s="59" t="s">
        <v>54</v>
      </c>
      <c r="D60" s="77">
        <f>1800.7-16.6+21.5+73+197.9+62.5-23.2</f>
        <v>2115.8</v>
      </c>
      <c r="E60" s="1"/>
    </row>
    <row r="61" spans="1:5" ht="21.75" customHeight="1">
      <c r="A61" s="33"/>
      <c r="B61" s="35" t="s">
        <v>82</v>
      </c>
      <c r="C61" s="15" t="s">
        <v>71</v>
      </c>
      <c r="D61" s="73">
        <f>11561+16.6-21.5-114-100+2.1-520.5+95.4-59-71</f>
        <v>10789.1</v>
      </c>
      <c r="E61" s="1"/>
    </row>
    <row r="62" spans="1:5" ht="18" customHeight="1" hidden="1">
      <c r="A62" s="42">
        <v>7</v>
      </c>
      <c r="B62" s="49" t="s">
        <v>81</v>
      </c>
      <c r="C62" s="50" t="s">
        <v>58</v>
      </c>
      <c r="D62" s="72">
        <f>D63+D64+D66+D65</f>
        <v>0</v>
      </c>
      <c r="E62" s="1"/>
    </row>
    <row r="63" spans="1:5" ht="18.75" hidden="1">
      <c r="A63" s="45"/>
      <c r="B63" s="39" t="s">
        <v>55</v>
      </c>
      <c r="C63" s="38" t="s">
        <v>59</v>
      </c>
      <c r="D63" s="73">
        <v>0</v>
      </c>
      <c r="E63" s="1"/>
    </row>
    <row r="64" spans="1:5" ht="18.75" hidden="1">
      <c r="A64" s="45"/>
      <c r="B64" s="39" t="s">
        <v>56</v>
      </c>
      <c r="C64" s="38" t="s">
        <v>60</v>
      </c>
      <c r="D64" s="73">
        <v>0</v>
      </c>
      <c r="E64" s="1"/>
    </row>
    <row r="65" spans="1:5" ht="18.75" hidden="1">
      <c r="A65" s="45"/>
      <c r="B65" s="55" t="s">
        <v>97</v>
      </c>
      <c r="C65" s="38" t="s">
        <v>96</v>
      </c>
      <c r="D65" s="73">
        <v>0</v>
      </c>
      <c r="E65" s="1"/>
    </row>
    <row r="66" spans="1:5" ht="18.75" hidden="1">
      <c r="A66" s="45"/>
      <c r="B66" s="55" t="s">
        <v>72</v>
      </c>
      <c r="C66" s="38" t="s">
        <v>73</v>
      </c>
      <c r="D66" s="73">
        <v>0</v>
      </c>
      <c r="E66" s="1"/>
    </row>
    <row r="67" spans="1:5" ht="18.75" hidden="1">
      <c r="A67" s="54"/>
      <c r="B67" s="55"/>
      <c r="C67" s="38"/>
      <c r="D67" s="73"/>
      <c r="E67" s="1"/>
    </row>
    <row r="68" spans="1:5" ht="19.5" customHeight="1">
      <c r="A68" s="42">
        <v>7</v>
      </c>
      <c r="B68" s="49" t="s">
        <v>61</v>
      </c>
      <c r="C68" s="50" t="s">
        <v>65</v>
      </c>
      <c r="D68" s="72">
        <f>D69+D70+D71+D72</f>
        <v>151021.3</v>
      </c>
      <c r="E68" s="1"/>
    </row>
    <row r="69" spans="1:5" ht="18.75">
      <c r="A69" s="45"/>
      <c r="B69" s="39" t="s">
        <v>62</v>
      </c>
      <c r="C69" s="38" t="s">
        <v>66</v>
      </c>
      <c r="D69" s="73">
        <f>1400-38.7+21.8</f>
        <v>1383.1</v>
      </c>
      <c r="E69" s="1"/>
    </row>
    <row r="70" spans="1:5" ht="21" customHeight="1" hidden="1">
      <c r="A70" s="45"/>
      <c r="B70" s="39" t="s">
        <v>63</v>
      </c>
      <c r="C70" s="38" t="s">
        <v>67</v>
      </c>
      <c r="D70" s="73">
        <v>0</v>
      </c>
      <c r="E70" s="1"/>
    </row>
    <row r="71" spans="1:5" ht="18.75">
      <c r="A71" s="45"/>
      <c r="B71" s="39" t="s">
        <v>64</v>
      </c>
      <c r="C71" s="60">
        <v>1004</v>
      </c>
      <c r="D71" s="73">
        <f>122815.6-180.2+1546.3-1-3.3-454.6-114+4638.8-0.1+1.7+1725.3+6135+38.7-189.5-16.2-4252.2-260.5-254.4+4634.3+771.7+6000</f>
        <v>142581.4</v>
      </c>
      <c r="E71" s="1"/>
    </row>
    <row r="72" spans="1:5" ht="18.75">
      <c r="A72" s="45"/>
      <c r="B72" s="39" t="s">
        <v>87</v>
      </c>
      <c r="C72" s="60">
        <v>1006</v>
      </c>
      <c r="D72" s="73">
        <f>7096-30-5.6-3.6</f>
        <v>7056.799999999999</v>
      </c>
      <c r="E72" s="1"/>
    </row>
    <row r="73" spans="1:5" ht="18" customHeight="1">
      <c r="A73" s="42">
        <v>8</v>
      </c>
      <c r="B73" s="43" t="s">
        <v>57</v>
      </c>
      <c r="C73" s="61">
        <v>1100</v>
      </c>
      <c r="D73" s="72">
        <f>D75+D76+D74</f>
        <v>56257.09999999999</v>
      </c>
      <c r="E73" s="1"/>
    </row>
    <row r="74" spans="1:5" ht="18.75">
      <c r="A74" s="42"/>
      <c r="B74" s="39" t="s">
        <v>85</v>
      </c>
      <c r="C74" s="60">
        <v>1101</v>
      </c>
      <c r="D74" s="73">
        <f>35191.7+4600+1000+20.7-1100+1000+41.7+800+1416+1905+3346.6-500+36.5-360+5000-179.1+1500</f>
        <v>53719.09999999999</v>
      </c>
      <c r="E74" s="1"/>
    </row>
    <row r="75" spans="1:5" ht="18.75">
      <c r="A75" s="45"/>
      <c r="B75" s="39" t="s">
        <v>74</v>
      </c>
      <c r="C75" s="60">
        <v>1102</v>
      </c>
      <c r="D75" s="73">
        <v>1250</v>
      </c>
      <c r="E75" s="1"/>
    </row>
    <row r="76" spans="1:5" ht="20.25" customHeight="1">
      <c r="A76" s="45"/>
      <c r="B76" s="39" t="s">
        <v>75</v>
      </c>
      <c r="C76" s="60">
        <v>1105</v>
      </c>
      <c r="D76" s="73">
        <f>1007+200+81</f>
        <v>1288</v>
      </c>
      <c r="E76" s="1"/>
    </row>
    <row r="77" spans="1:5" ht="37.5">
      <c r="A77" s="42">
        <v>9</v>
      </c>
      <c r="B77" s="62" t="s">
        <v>76</v>
      </c>
      <c r="C77" s="61">
        <v>1300</v>
      </c>
      <c r="D77" s="72">
        <f>D79</f>
        <v>1.3000000000000007</v>
      </c>
      <c r="E77" s="1"/>
    </row>
    <row r="78" spans="1:5" ht="18.75" hidden="1">
      <c r="A78" s="63"/>
      <c r="B78" s="63"/>
      <c r="C78" s="33"/>
      <c r="D78" s="33"/>
      <c r="E78" s="1"/>
    </row>
    <row r="79" spans="1:5" ht="37.5">
      <c r="A79" s="33"/>
      <c r="B79" s="34" t="s">
        <v>79</v>
      </c>
      <c r="C79" s="64">
        <v>1301</v>
      </c>
      <c r="D79" s="73">
        <f>10-8.7</f>
        <v>1.3000000000000007</v>
      </c>
      <c r="E79" s="1"/>
    </row>
    <row r="80" spans="1:5" ht="56.25">
      <c r="A80" s="31">
        <v>10</v>
      </c>
      <c r="B80" s="65" t="s">
        <v>77</v>
      </c>
      <c r="C80" s="31">
        <v>1400</v>
      </c>
      <c r="D80" s="31">
        <f>D81</f>
        <v>1000</v>
      </c>
      <c r="E80" s="1"/>
    </row>
    <row r="81" spans="1:5" ht="56.25">
      <c r="A81" s="33"/>
      <c r="B81" s="34" t="s">
        <v>86</v>
      </c>
      <c r="C81" s="64">
        <v>1401</v>
      </c>
      <c r="D81" s="64">
        <v>1000</v>
      </c>
      <c r="E81" s="1"/>
    </row>
    <row r="82" spans="1:5" ht="19.5" hidden="1" thickBot="1">
      <c r="A82" s="66"/>
      <c r="B82" s="67" t="s">
        <v>78</v>
      </c>
      <c r="C82" s="68">
        <v>1403</v>
      </c>
      <c r="D82" s="68"/>
      <c r="E82" s="1"/>
    </row>
    <row r="83" spans="1:5" s="5" customFormat="1" ht="18.75">
      <c r="A83" s="69"/>
      <c r="B83" s="69"/>
      <c r="C83" s="69"/>
      <c r="D83" s="79" t="s">
        <v>104</v>
      </c>
      <c r="E83" s="4"/>
    </row>
    <row r="84" spans="1:5" ht="56.25" customHeight="1">
      <c r="A84" s="81" t="s">
        <v>90</v>
      </c>
      <c r="B84" s="81"/>
      <c r="C84" s="84" t="s">
        <v>91</v>
      </c>
      <c r="D84" s="84"/>
      <c r="E84" s="1"/>
    </row>
    <row r="85" spans="1:5" ht="15.75">
      <c r="A85" s="20"/>
      <c r="B85" s="20"/>
      <c r="C85" s="20"/>
      <c r="D85" s="20"/>
      <c r="E85" s="1"/>
    </row>
    <row r="86" spans="1:5" ht="15.75">
      <c r="A86" s="20"/>
      <c r="B86" s="20"/>
      <c r="C86" s="20"/>
      <c r="D86" s="20"/>
      <c r="E86" s="1"/>
    </row>
    <row r="87" spans="1:5" ht="15.75">
      <c r="A87" s="20"/>
      <c r="B87" s="20"/>
      <c r="C87" s="20"/>
      <c r="D87" s="20"/>
      <c r="E87" s="1"/>
    </row>
    <row r="88" spans="1:5" ht="15.75">
      <c r="A88" s="20"/>
      <c r="B88" s="20"/>
      <c r="C88" s="20"/>
      <c r="D88" s="20"/>
      <c r="E88" s="1"/>
    </row>
    <row r="89" spans="1:5" ht="15.75">
      <c r="A89" s="20"/>
      <c r="B89" s="20"/>
      <c r="C89" s="20"/>
      <c r="D89" s="20"/>
      <c r="E89" s="1"/>
    </row>
    <row r="90" spans="1:5" ht="15.75">
      <c r="A90" s="20"/>
      <c r="B90" s="20"/>
      <c r="C90" s="20"/>
      <c r="D90" s="20"/>
      <c r="E90" s="1"/>
    </row>
    <row r="91" spans="1:5" ht="15.75">
      <c r="A91" s="20"/>
      <c r="B91" s="20"/>
      <c r="C91" s="20"/>
      <c r="D91" s="20"/>
      <c r="E91" s="1"/>
    </row>
    <row r="92" spans="1:5" ht="15.75">
      <c r="A92" s="20"/>
      <c r="B92" s="20"/>
      <c r="C92" s="20"/>
      <c r="D92" s="20"/>
      <c r="E92" s="1"/>
    </row>
  </sheetData>
  <sheetProtection/>
  <mergeCells count="21">
    <mergeCell ref="B7:D7"/>
    <mergeCell ref="B13:D13"/>
    <mergeCell ref="B1:E1"/>
    <mergeCell ref="B2:E2"/>
    <mergeCell ref="B3:E3"/>
    <mergeCell ref="B4:E4"/>
    <mergeCell ref="B11:D11"/>
    <mergeCell ref="B19:D19"/>
    <mergeCell ref="C5:D5"/>
    <mergeCell ref="B8:D8"/>
    <mergeCell ref="B9:D9"/>
    <mergeCell ref="B15:D15"/>
    <mergeCell ref="A84:B84"/>
    <mergeCell ref="B14:D14"/>
    <mergeCell ref="B12:D12"/>
    <mergeCell ref="C84:D84"/>
    <mergeCell ref="B20:D20"/>
    <mergeCell ref="B10:D10"/>
    <mergeCell ref="B18:D18"/>
    <mergeCell ref="B17:D17"/>
    <mergeCell ref="B16:D16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user8</cp:lastModifiedBy>
  <cp:lastPrinted>2017-11-23T09:04:26Z</cp:lastPrinted>
  <dcterms:created xsi:type="dcterms:W3CDTF">2010-04-27T09:50:01Z</dcterms:created>
  <dcterms:modified xsi:type="dcterms:W3CDTF">2021-12-13T08:26:12Z</dcterms:modified>
  <cp:category/>
  <cp:version/>
  <cp:contentType/>
  <cp:contentStatus/>
</cp:coreProperties>
</file>